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Properties\Alabama\Birmingham\Uptown Villas\Financials\"/>
    </mc:Choice>
  </mc:AlternateContent>
  <xr:revisionPtr revIDLastSave="0" documentId="8_{8B4B1465-5EF8-4C94-BE54-F4B5813E0920}" xr6:coauthVersionLast="47" xr6:coauthVersionMax="47" xr10:uidLastSave="{00000000-0000-0000-0000-000000000000}"/>
  <bookViews>
    <workbookView xWindow="-120" yWindow="-120" windowWidth="29040" windowHeight="15720" xr2:uid="{08E01EFE-1CF7-4F67-9453-06945AF66E33}"/>
  </bookViews>
  <sheets>
    <sheet name="T-12 Statement-Uptown Villas" sheetId="1" r:id="rId1"/>
  </sheets>
  <definedNames>
    <definedName name="_xlnm.Print_Titles" localSheetId="0">'T-12 Statement-Uptown Villas'!$1:$5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E85" i="1"/>
  <c r="F85" i="1"/>
  <c r="G85" i="1"/>
  <c r="H85" i="1"/>
  <c r="I85" i="1"/>
  <c r="J85" i="1"/>
  <c r="K85" i="1"/>
  <c r="L85" i="1"/>
  <c r="M85" i="1"/>
  <c r="N85" i="1"/>
  <c r="O85" i="1"/>
  <c r="C85" i="1"/>
  <c r="D83" i="1"/>
  <c r="E83" i="1"/>
  <c r="F83" i="1"/>
  <c r="G83" i="1"/>
  <c r="H83" i="1"/>
  <c r="I83" i="1"/>
  <c r="J83" i="1"/>
  <c r="K83" i="1"/>
  <c r="L83" i="1"/>
  <c r="M83" i="1"/>
  <c r="N83" i="1"/>
  <c r="O83" i="1"/>
  <c r="C83" i="1"/>
  <c r="D13" i="1"/>
  <c r="E13" i="1"/>
  <c r="F13" i="1"/>
  <c r="G13" i="1"/>
  <c r="H13" i="1"/>
  <c r="I13" i="1"/>
  <c r="J13" i="1"/>
  <c r="K13" i="1"/>
  <c r="L13" i="1"/>
  <c r="M13" i="1"/>
  <c r="N13" i="1"/>
  <c r="O13" i="1"/>
  <c r="C13" i="1"/>
  <c r="D22" i="1"/>
  <c r="E22" i="1"/>
  <c r="F22" i="1"/>
  <c r="G22" i="1"/>
  <c r="H22" i="1"/>
  <c r="I22" i="1"/>
  <c r="J22" i="1"/>
  <c r="K22" i="1"/>
  <c r="L22" i="1"/>
  <c r="M22" i="1"/>
  <c r="N22" i="1"/>
  <c r="O22" i="1"/>
  <c r="C22" i="1"/>
  <c r="D31" i="1"/>
  <c r="E31" i="1"/>
  <c r="F31" i="1"/>
  <c r="G31" i="1"/>
  <c r="H31" i="1"/>
  <c r="I31" i="1"/>
  <c r="J31" i="1"/>
  <c r="K31" i="1"/>
  <c r="L31" i="1"/>
  <c r="M31" i="1"/>
  <c r="N31" i="1"/>
  <c r="O31" i="1"/>
  <c r="C31" i="1"/>
  <c r="D44" i="1"/>
  <c r="E44" i="1"/>
  <c r="F44" i="1"/>
  <c r="G44" i="1"/>
  <c r="H44" i="1"/>
  <c r="I44" i="1"/>
  <c r="J44" i="1"/>
  <c r="K44" i="1"/>
  <c r="L44" i="1"/>
  <c r="M44" i="1"/>
  <c r="N44" i="1"/>
  <c r="O44" i="1"/>
  <c r="C44" i="1"/>
  <c r="D49" i="1"/>
  <c r="E49" i="1"/>
  <c r="F49" i="1"/>
  <c r="G49" i="1"/>
  <c r="H49" i="1"/>
  <c r="I49" i="1"/>
  <c r="J49" i="1"/>
  <c r="K49" i="1"/>
  <c r="L49" i="1"/>
  <c r="M49" i="1"/>
  <c r="N49" i="1"/>
  <c r="O49" i="1"/>
  <c r="C49" i="1"/>
  <c r="D55" i="1"/>
  <c r="E55" i="1"/>
  <c r="F55" i="1"/>
  <c r="G55" i="1"/>
  <c r="H55" i="1"/>
  <c r="I55" i="1"/>
  <c r="J55" i="1"/>
  <c r="K55" i="1"/>
  <c r="L55" i="1"/>
  <c r="M55" i="1"/>
  <c r="N55" i="1"/>
  <c r="O55" i="1"/>
  <c r="C55" i="1"/>
  <c r="D67" i="1"/>
  <c r="E67" i="1"/>
  <c r="F67" i="1"/>
  <c r="G67" i="1"/>
  <c r="H67" i="1"/>
  <c r="I67" i="1"/>
  <c r="J67" i="1"/>
  <c r="K67" i="1"/>
  <c r="L67" i="1"/>
  <c r="M67" i="1"/>
  <c r="N67" i="1"/>
  <c r="O67" i="1"/>
  <c r="C67" i="1"/>
  <c r="C72" i="1"/>
  <c r="D81" i="1"/>
  <c r="E81" i="1"/>
  <c r="F81" i="1"/>
  <c r="G81" i="1"/>
  <c r="H81" i="1"/>
  <c r="I81" i="1"/>
  <c r="J81" i="1"/>
  <c r="K81" i="1"/>
  <c r="L81" i="1"/>
  <c r="M81" i="1"/>
  <c r="N81" i="1"/>
  <c r="O81" i="1"/>
  <c r="C81" i="1"/>
</calcChain>
</file>

<file path=xl/sharedStrings.xml><?xml version="1.0" encoding="utf-8"?>
<sst xmlns="http://schemas.openxmlformats.org/spreadsheetml/2006/main" count="155" uniqueCount="155">
  <si>
    <t>Birmingham 32, LLC - Uptown Villas (78800)</t>
  </si>
  <si>
    <t>Statement (12 months)</t>
  </si>
  <si>
    <t>Period = Apr 2025-Mar 2026</t>
  </si>
  <si>
    <t>Book = Accrual ; Tree = ysi_cf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</si>
  <si>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</si>
  <si>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</si>
  <si>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</si>
  <si>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</si>
  <si>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</si>
  <si>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</si>
  <si>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</si>
  <si>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</si>
  <si>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</si>
  <si>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</si>
  <si>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</si>
  <si>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</si>
  <si>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Total</t>
  </si>
  <si>
    <t>40003</t>
  </si>
  <si>
    <t xml:space="preserve"> PROPERTY INCOME</t>
  </si>
  <si>
    <t>40099</t>
  </si>
  <si>
    <t xml:space="preserve"> Rental Income</t>
  </si>
  <si>
    <t>40107</t>
  </si>
  <si>
    <t xml:space="preserve">  MTM Rent</t>
  </si>
  <si>
    <t>40115</t>
  </si>
  <si>
    <t xml:space="preserve">  Gross Potential Rent</t>
  </si>
  <si>
    <t>40117</t>
  </si>
  <si>
    <t xml:space="preserve">  Concessions</t>
  </si>
  <si>
    <t>40118</t>
  </si>
  <si>
    <t xml:space="preserve">  Loss / Gain to Lease</t>
  </si>
  <si>
    <t>40119</t>
  </si>
  <si>
    <t xml:space="preserve">  Vacancies</t>
  </si>
  <si>
    <t>40290</t>
  </si>
  <si>
    <t xml:space="preserve">   Total Rental Income</t>
  </si>
  <si>
    <t>40299</t>
  </si>
  <si>
    <t xml:space="preserve"> Other Income</t>
  </si>
  <si>
    <t>40340</t>
  </si>
  <si>
    <t xml:space="preserve">  Late Fees/Penalties</t>
  </si>
  <si>
    <t>40360</t>
  </si>
  <si>
    <t xml:space="preserve">  Garbage Income</t>
  </si>
  <si>
    <t>40370</t>
  </si>
  <si>
    <t xml:space="preserve">  Pest Income</t>
  </si>
  <si>
    <t>41201</t>
  </si>
  <si>
    <t xml:space="preserve">  Application Fees</t>
  </si>
  <si>
    <t>41203</t>
  </si>
  <si>
    <t xml:space="preserve">  Damage Fees</t>
  </si>
  <si>
    <t>41206</t>
  </si>
  <si>
    <t xml:space="preserve">  Administrative Fee Income</t>
  </si>
  <si>
    <t>41998</t>
  </si>
  <si>
    <t xml:space="preserve"> Total Other Income</t>
  </si>
  <si>
    <t>41999</t>
  </si>
  <si>
    <t xml:space="preserve">   TOTAL PROPERTY INCOME</t>
  </si>
  <si>
    <t>69999</t>
  </si>
  <si>
    <t xml:space="preserve"> TOTAL INCOME</t>
  </si>
  <si>
    <t>70001</t>
  </si>
  <si>
    <t xml:space="preserve"> RECOVERABLE EXPENSES</t>
  </si>
  <si>
    <t>70099</t>
  </si>
  <si>
    <t xml:space="preserve"> Cleaning Expense</t>
  </si>
  <si>
    <t>70100</t>
  </si>
  <si>
    <t xml:space="preserve">  Cleaning Contract</t>
  </si>
  <si>
    <t>70120</t>
  </si>
  <si>
    <t xml:space="preserve">  Trash Removal</t>
  </si>
  <si>
    <t>70190</t>
  </si>
  <si>
    <t xml:space="preserve">   Total Cleaning Expense</t>
  </si>
  <si>
    <t>71099</t>
  </si>
  <si>
    <t xml:space="preserve"> Repairs &amp; Maintenance</t>
  </si>
  <si>
    <t>71130</t>
  </si>
  <si>
    <t xml:space="preserve">  Plumbing</t>
  </si>
  <si>
    <t>71140</t>
  </si>
  <si>
    <t xml:space="preserve">  Electrical</t>
  </si>
  <si>
    <t>71160</t>
  </si>
  <si>
    <t xml:space="preserve">  Exterior Maint &amp; Repairs</t>
  </si>
  <si>
    <t>71170</t>
  </si>
  <si>
    <t xml:space="preserve">  Doors &amp; Windows Repairs</t>
  </si>
  <si>
    <t>71180</t>
  </si>
  <si>
    <t xml:space="preserve">  Inside Finishes</t>
  </si>
  <si>
    <t>71190</t>
  </si>
  <si>
    <t xml:space="preserve">  Interior Repairs and Maint</t>
  </si>
  <si>
    <t>71260</t>
  </si>
  <si>
    <t xml:space="preserve">  Small Tools/Supplies</t>
  </si>
  <si>
    <t>71270</t>
  </si>
  <si>
    <t xml:space="preserve">  Roof Repair/Maintenance</t>
  </si>
  <si>
    <t>71275</t>
  </si>
  <si>
    <t xml:space="preserve">  Appliance Repairs</t>
  </si>
  <si>
    <t>71900</t>
  </si>
  <si>
    <t xml:space="preserve">  Labor - Maintenance</t>
  </si>
  <si>
    <t>71990</t>
  </si>
  <si>
    <t xml:space="preserve">   Total Repairs &amp; Maintenance</t>
  </si>
  <si>
    <t>72099</t>
  </si>
  <si>
    <t xml:space="preserve"> Utilities</t>
  </si>
  <si>
    <t>72100</t>
  </si>
  <si>
    <t xml:space="preserve">  Electricity</t>
  </si>
  <si>
    <t>72300</t>
  </si>
  <si>
    <t xml:space="preserve">  Water &amp; Sewer</t>
  </si>
  <si>
    <t>72900</t>
  </si>
  <si>
    <t xml:space="preserve">   Total Utilities</t>
  </si>
  <si>
    <t>73099</t>
  </si>
  <si>
    <t xml:space="preserve"> Grounds &amp; Security</t>
  </si>
  <si>
    <t>73100</t>
  </si>
  <si>
    <t xml:space="preserve">  Grounds &amp; Parking Lots</t>
  </si>
  <si>
    <t>73200</t>
  </si>
  <si>
    <t xml:space="preserve">  Landscape</t>
  </si>
  <si>
    <t>73500</t>
  </si>
  <si>
    <t xml:space="preserve">  Pest Control</t>
  </si>
  <si>
    <t>73900</t>
  </si>
  <si>
    <t xml:space="preserve">   Total Grounds &amp; Security</t>
  </si>
  <si>
    <t>74099</t>
  </si>
  <si>
    <t xml:space="preserve"> General &amp; Administrative</t>
  </si>
  <si>
    <t>74100</t>
  </si>
  <si>
    <t xml:space="preserve">  Property Management Fees</t>
  </si>
  <si>
    <t>74105</t>
  </si>
  <si>
    <t xml:space="preserve">  Other Management Fees</t>
  </si>
  <si>
    <t>74110</t>
  </si>
  <si>
    <t xml:space="preserve">  Placement Fee</t>
  </si>
  <si>
    <t>74120</t>
  </si>
  <si>
    <t xml:space="preserve">  Labor - Management</t>
  </si>
  <si>
    <t>74150</t>
  </si>
  <si>
    <t xml:space="preserve">  Legal Fees</t>
  </si>
  <si>
    <t>74160</t>
  </si>
  <si>
    <t xml:space="preserve">  Other Professional Fees</t>
  </si>
  <si>
    <t>74315</t>
  </si>
  <si>
    <t xml:space="preserve">  Returned and Disputed Charges Fees</t>
  </si>
  <si>
    <t>74600</t>
  </si>
  <si>
    <t xml:space="preserve">  Technology Fees</t>
  </si>
  <si>
    <t>74900</t>
  </si>
  <si>
    <t xml:space="preserve">  Miscellaneous G&amp;A</t>
  </si>
  <si>
    <t>74990</t>
  </si>
  <si>
    <t xml:space="preserve">   Total General &amp; Administrative</t>
  </si>
  <si>
    <t>75099</t>
  </si>
  <si>
    <t xml:space="preserve"> Taxes &amp; Insurance</t>
  </si>
  <si>
    <t>75100</t>
  </si>
  <si>
    <t xml:space="preserve">  Real Property Tax</t>
  </si>
  <si>
    <t>75500</t>
  </si>
  <si>
    <t xml:space="preserve">  Property Insurance</t>
  </si>
  <si>
    <t>75900</t>
  </si>
  <si>
    <t xml:space="preserve">   Total Taxes &amp; Insurance</t>
  </si>
  <si>
    <t>76099</t>
  </si>
  <si>
    <t xml:space="preserve"> TURNOVER COSTS</t>
  </si>
  <si>
    <t>76100</t>
  </si>
  <si>
    <t xml:space="preserve">  Turnover Carpet Cleaning</t>
  </si>
  <si>
    <t>76105</t>
  </si>
  <si>
    <t xml:space="preserve">  Turnover Carpet Repairs</t>
  </si>
  <si>
    <t>76110</t>
  </si>
  <si>
    <t xml:space="preserve">  Turnover Vinyl Repairs</t>
  </si>
  <si>
    <t>76115</t>
  </si>
  <si>
    <t xml:space="preserve">  Turnover General Cleaning</t>
  </si>
  <si>
    <t>76120</t>
  </si>
  <si>
    <t xml:space="preserve">  Turnover Painting</t>
  </si>
  <si>
    <t>76130</t>
  </si>
  <si>
    <t xml:space="preserve">  Turnover Other Costs</t>
  </si>
  <si>
    <t>76900</t>
  </si>
  <si>
    <t xml:space="preserve">   TOTAL TURNOVER COSTS</t>
  </si>
  <si>
    <t>78900</t>
  </si>
  <si>
    <t xml:space="preserve"> TOTAL RECOVERABLE EXPENSES</t>
  </si>
  <si>
    <t>78990</t>
  </si>
  <si>
    <t xml:space="preserve"> TOTAL NET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</si>
</sst>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E133-C315-469B-8646-1122BD914BD4}">
  <sheetPr>
    <pageSetUpPr fitToPage="1"/>
  </sheetPr>
  <dimension ref="A1:O86"/>
  <sheetViews>
    <sheetView showGridLines="0" tabSelected="1" topLeftCell="B69" workbookViewId="0">
      <selection activeCell="T85" sqref="T85"/>
    </sheetView>
  </sheetViews>
  <sheetFormatPr defaultColWidth="9.140625" defaultRowHeight="12.75" x14ac:dyDescent="0.2"/>
  <cols>
    <col min="1" max="1" width="11.42578125" hidden="1" customWidth="1"/>
    <col min="2" max="2" width="37.140625" customWidth="1"/>
    <col min="3" max="15" width="12.85546875" customWidth="1"/>
    <col min="16" max="16" width="9.140625" customWidth="1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</row>
    <row r="6" spans="1:15" ht="15" customHeight="1" x14ac:dyDescent="0.2">
      <c r="A6" s="5" t="s">
        <v>17</v>
      </c>
      <c r="B6" s="6" t="s">
        <v>18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" customHeight="1" x14ac:dyDescent="0.2">
      <c r="A7" s="8" t="s">
        <v>19</v>
      </c>
      <c r="B7" s="9" t="s">
        <v>20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5" customHeight="1" x14ac:dyDescent="0.2">
      <c r="A8" s="8" t="s">
        <v>21</v>
      </c>
      <c r="B8" s="9" t="s">
        <v>22</v>
      </c>
      <c r="C8" s="11">
        <v>150</v>
      </c>
      <c r="D8" s="11">
        <v>150</v>
      </c>
      <c r="E8" s="11">
        <v>150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450</v>
      </c>
    </row>
    <row r="9" spans="1:15" ht="15" customHeight="1" x14ac:dyDescent="0.2">
      <c r="A9" s="8" t="s">
        <v>23</v>
      </c>
      <c r="B9" s="9" t="s">
        <v>24</v>
      </c>
      <c r="C9" s="11">
        <v>26400</v>
      </c>
      <c r="D9" s="11">
        <v>26400</v>
      </c>
      <c r="E9" s="11">
        <v>26400</v>
      </c>
      <c r="F9" s="11">
        <v>26400</v>
      </c>
      <c r="G9" s="11">
        <v>26400</v>
      </c>
      <c r="H9" s="11">
        <v>26400</v>
      </c>
      <c r="I9" s="11">
        <v>26400</v>
      </c>
      <c r="J9" s="11">
        <v>26400</v>
      </c>
      <c r="K9" s="11">
        <v>26400</v>
      </c>
      <c r="L9" s="11">
        <v>26400</v>
      </c>
      <c r="M9" s="11">
        <v>26400</v>
      </c>
      <c r="N9" s="11">
        <v>26400</v>
      </c>
      <c r="O9" s="11">
        <v>316800</v>
      </c>
    </row>
    <row r="10" spans="1:15" ht="15" customHeight="1" x14ac:dyDescent="0.2">
      <c r="A10" s="8" t="s">
        <v>25</v>
      </c>
      <c r="B10" s="9" t="s">
        <v>26</v>
      </c>
      <c r="C10" s="11">
        <v>-100</v>
      </c>
      <c r="D10" s="11">
        <v>-900</v>
      </c>
      <c r="E10" s="11">
        <v>-100</v>
      </c>
      <c r="F10" s="11">
        <v>-100</v>
      </c>
      <c r="G10" s="11">
        <v>-125</v>
      </c>
      <c r="H10" s="11">
        <v>-150</v>
      </c>
      <c r="I10" s="11">
        <v>-250</v>
      </c>
      <c r="J10" s="11">
        <v>-100</v>
      </c>
      <c r="K10" s="11">
        <v>-100</v>
      </c>
      <c r="L10" s="11">
        <v>-300</v>
      </c>
      <c r="M10" s="11">
        <v>-100</v>
      </c>
      <c r="N10" s="11">
        <v>-400</v>
      </c>
      <c r="O10" s="11">
        <v>-2725</v>
      </c>
    </row>
    <row r="11" spans="1:15" ht="15" customHeight="1" x14ac:dyDescent="0.2">
      <c r="A11" s="8" t="s">
        <v>27</v>
      </c>
      <c r="B11" s="9" t="s">
        <v>28</v>
      </c>
      <c r="C11" s="11">
        <v>-2090</v>
      </c>
      <c r="D11" s="11">
        <v>-2065</v>
      </c>
      <c r="E11" s="11">
        <v>-2015</v>
      </c>
      <c r="F11" s="11">
        <v>-1820</v>
      </c>
      <c r="G11" s="11">
        <v>-1650</v>
      </c>
      <c r="H11" s="11">
        <v>-1545</v>
      </c>
      <c r="I11" s="11">
        <v>-1455</v>
      </c>
      <c r="J11" s="11">
        <v>-1335</v>
      </c>
      <c r="K11" s="11">
        <v>-1335</v>
      </c>
      <c r="L11" s="11">
        <v>-1285</v>
      </c>
      <c r="M11" s="11">
        <v>-1255</v>
      </c>
      <c r="N11" s="11">
        <v>-1225</v>
      </c>
      <c r="O11" s="11">
        <v>-19075</v>
      </c>
    </row>
    <row r="12" spans="1:15" ht="15" customHeight="1" x14ac:dyDescent="0.2">
      <c r="A12" s="8" t="s">
        <v>29</v>
      </c>
      <c r="B12" s="9" t="s">
        <v>30</v>
      </c>
      <c r="C12" s="12">
        <v>-3315.99</v>
      </c>
      <c r="D12" s="12">
        <v>-1139.52</v>
      </c>
      <c r="E12" s="12">
        <v>-1375</v>
      </c>
      <c r="F12" s="12">
        <v>-1650</v>
      </c>
      <c r="G12" s="12">
        <v>-1650</v>
      </c>
      <c r="H12" s="12">
        <v>-2475</v>
      </c>
      <c r="I12" s="12">
        <v>-1483.38</v>
      </c>
      <c r="J12" s="12">
        <v>-3192.16</v>
      </c>
      <c r="K12" s="12">
        <v>-3858.87</v>
      </c>
      <c r="L12" s="12">
        <v>-4099.1899999999996</v>
      </c>
      <c r="M12" s="12">
        <v>-3653.57</v>
      </c>
      <c r="N12" s="12">
        <v>-1995.96</v>
      </c>
      <c r="O12" s="12">
        <v>-29888.639999999999</v>
      </c>
    </row>
    <row r="13" spans="1:15" ht="15" customHeight="1" x14ac:dyDescent="0.2">
      <c r="A13" s="8" t="s">
        <v>31</v>
      </c>
      <c r="B13" s="9" t="s">
        <v>32</v>
      </c>
      <c r="C13" s="13">
        <f>SUM(C8:C12)</f>
        <v>21044.010000000002</v>
      </c>
      <c r="D13" s="13">
        <f t="shared" ref="D13:O13" si="0">SUM(D8:D12)</f>
        <v>22445.48</v>
      </c>
      <c r="E13" s="13">
        <f t="shared" si="0"/>
        <v>23060</v>
      </c>
      <c r="F13" s="13">
        <f t="shared" si="0"/>
        <v>22830</v>
      </c>
      <c r="G13" s="13">
        <f t="shared" si="0"/>
        <v>22975</v>
      </c>
      <c r="H13" s="13">
        <f t="shared" si="0"/>
        <v>22230</v>
      </c>
      <c r="I13" s="13">
        <f t="shared" si="0"/>
        <v>23211.62</v>
      </c>
      <c r="J13" s="13">
        <f t="shared" si="0"/>
        <v>21772.84</v>
      </c>
      <c r="K13" s="13">
        <f t="shared" si="0"/>
        <v>21106.13</v>
      </c>
      <c r="L13" s="13">
        <f t="shared" si="0"/>
        <v>20715.810000000001</v>
      </c>
      <c r="M13" s="13">
        <f t="shared" si="0"/>
        <v>21391.43</v>
      </c>
      <c r="N13" s="13">
        <f t="shared" si="0"/>
        <v>22779.040000000001</v>
      </c>
      <c r="O13" s="13">
        <f t="shared" si="0"/>
        <v>265561.36</v>
      </c>
    </row>
    <row r="14" spans="1:15" ht="15" customHeight="1" x14ac:dyDescent="0.2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customHeight="1" x14ac:dyDescent="0.2">
      <c r="A15" s="8" t="s">
        <v>33</v>
      </c>
      <c r="B15" s="9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5" customHeight="1" x14ac:dyDescent="0.2">
      <c r="A16" s="8" t="s">
        <v>35</v>
      </c>
      <c r="B16" s="9" t="s">
        <v>36</v>
      </c>
      <c r="C16" s="11">
        <v>600</v>
      </c>
      <c r="D16" s="11">
        <v>1200</v>
      </c>
      <c r="E16" s="11">
        <v>1275</v>
      </c>
      <c r="F16" s="11">
        <v>825</v>
      </c>
      <c r="G16" s="11">
        <v>1275</v>
      </c>
      <c r="H16" s="11">
        <v>1350</v>
      </c>
      <c r="I16" s="11">
        <v>1275</v>
      </c>
      <c r="J16" s="11">
        <v>300</v>
      </c>
      <c r="K16" s="11">
        <v>750</v>
      </c>
      <c r="L16" s="11">
        <v>900</v>
      </c>
      <c r="M16" s="11">
        <v>525</v>
      </c>
      <c r="N16" s="11">
        <v>975</v>
      </c>
      <c r="O16" s="11">
        <v>11250</v>
      </c>
    </row>
    <row r="17" spans="1:15" ht="15" customHeight="1" x14ac:dyDescent="0.2">
      <c r="A17" s="8" t="s">
        <v>37</v>
      </c>
      <c r="B17" s="9" t="s">
        <v>38</v>
      </c>
      <c r="C17" s="11">
        <v>144.16999999999999</v>
      </c>
      <c r="D17" s="11">
        <v>158.22</v>
      </c>
      <c r="E17" s="11">
        <v>156.66999999999999</v>
      </c>
      <c r="F17" s="11">
        <v>150</v>
      </c>
      <c r="G17" s="11">
        <v>150</v>
      </c>
      <c r="H17" s="11">
        <v>145</v>
      </c>
      <c r="I17" s="11">
        <v>151.30000000000001</v>
      </c>
      <c r="J17" s="11">
        <v>143.01</v>
      </c>
      <c r="K17" s="11">
        <v>136.61000000000001</v>
      </c>
      <c r="L17" s="11">
        <v>135.16</v>
      </c>
      <c r="M17" s="11">
        <v>137.86000000000001</v>
      </c>
      <c r="N17" s="11">
        <v>147.9</v>
      </c>
      <c r="O17" s="11">
        <v>1755.9</v>
      </c>
    </row>
    <row r="18" spans="1:15" ht="15" customHeight="1" x14ac:dyDescent="0.2">
      <c r="A18" s="8" t="s">
        <v>39</v>
      </c>
      <c r="B18" s="9" t="s">
        <v>40</v>
      </c>
      <c r="C18" s="11">
        <v>144.16999999999999</v>
      </c>
      <c r="D18" s="11">
        <v>158.22</v>
      </c>
      <c r="E18" s="11">
        <v>156.66999999999999</v>
      </c>
      <c r="F18" s="11">
        <v>150</v>
      </c>
      <c r="G18" s="11">
        <v>150</v>
      </c>
      <c r="H18" s="11">
        <v>145</v>
      </c>
      <c r="I18" s="11">
        <v>151.30000000000001</v>
      </c>
      <c r="J18" s="11">
        <v>143.01</v>
      </c>
      <c r="K18" s="11">
        <v>136.61000000000001</v>
      </c>
      <c r="L18" s="11">
        <v>135.16</v>
      </c>
      <c r="M18" s="11">
        <v>137.86000000000001</v>
      </c>
      <c r="N18" s="11">
        <v>147.9</v>
      </c>
      <c r="O18" s="11">
        <v>1755.9</v>
      </c>
    </row>
    <row r="19" spans="1:15" ht="15" customHeight="1" x14ac:dyDescent="0.2">
      <c r="A19" s="8" t="s">
        <v>41</v>
      </c>
      <c r="B19" s="9" t="s">
        <v>42</v>
      </c>
      <c r="C19" s="11">
        <v>300</v>
      </c>
      <c r="D19" s="11">
        <v>150</v>
      </c>
      <c r="E19" s="11">
        <v>50</v>
      </c>
      <c r="F19" s="11">
        <v>100</v>
      </c>
      <c r="G19" s="11">
        <v>50</v>
      </c>
      <c r="H19" s="11">
        <v>250</v>
      </c>
      <c r="I19" s="11">
        <v>200</v>
      </c>
      <c r="J19" s="11">
        <v>100</v>
      </c>
      <c r="K19" s="11">
        <v>50</v>
      </c>
      <c r="L19" s="11">
        <v>300</v>
      </c>
      <c r="M19" s="11">
        <v>100</v>
      </c>
      <c r="N19" s="11">
        <v>-100</v>
      </c>
      <c r="O19" s="11">
        <v>1550</v>
      </c>
    </row>
    <row r="20" spans="1:15" ht="15" customHeight="1" x14ac:dyDescent="0.2">
      <c r="A20" s="8" t="s">
        <v>43</v>
      </c>
      <c r="B20" s="9" t="s">
        <v>44</v>
      </c>
      <c r="C20" s="11">
        <v>1750</v>
      </c>
      <c r="D20" s="11">
        <v>-634.01</v>
      </c>
      <c r="E20" s="11">
        <v>0</v>
      </c>
      <c r="F20" s="11">
        <v>450</v>
      </c>
      <c r="G20" s="11">
        <v>0</v>
      </c>
      <c r="H20" s="11">
        <v>350</v>
      </c>
      <c r="I20" s="11">
        <v>0</v>
      </c>
      <c r="J20" s="11">
        <v>0</v>
      </c>
      <c r="K20" s="11">
        <v>0</v>
      </c>
      <c r="L20" s="11">
        <v>1550</v>
      </c>
      <c r="M20" s="11">
        <v>0</v>
      </c>
      <c r="N20" s="11">
        <v>0</v>
      </c>
      <c r="O20" s="11">
        <v>3465.99</v>
      </c>
    </row>
    <row r="21" spans="1:15" ht="15" customHeight="1" x14ac:dyDescent="0.2">
      <c r="A21" s="8" t="s">
        <v>45</v>
      </c>
      <c r="B21" s="9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300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300</v>
      </c>
    </row>
    <row r="22" spans="1:15" ht="15" customHeight="1" x14ac:dyDescent="0.2">
      <c r="A22" s="8" t="s">
        <v>47</v>
      </c>
      <c r="B22" s="9" t="s">
        <v>48</v>
      </c>
      <c r="C22" s="13">
        <f>SUM(C16:C21)</f>
        <v>2938.34</v>
      </c>
      <c r="D22" s="13">
        <f t="shared" ref="D22:O22" si="1">SUM(D16:D21)</f>
        <v>1032.43</v>
      </c>
      <c r="E22" s="13">
        <f t="shared" si="1"/>
        <v>1638.3400000000001</v>
      </c>
      <c r="F22" s="13">
        <f t="shared" si="1"/>
        <v>1675</v>
      </c>
      <c r="G22" s="13">
        <f t="shared" si="1"/>
        <v>1625</v>
      </c>
      <c r="H22" s="13">
        <f t="shared" si="1"/>
        <v>2240</v>
      </c>
      <c r="I22" s="13">
        <f t="shared" si="1"/>
        <v>2077.6</v>
      </c>
      <c r="J22" s="13">
        <f t="shared" si="1"/>
        <v>686.02</v>
      </c>
      <c r="K22" s="13">
        <f t="shared" si="1"/>
        <v>1073.22</v>
      </c>
      <c r="L22" s="13">
        <f t="shared" si="1"/>
        <v>3020.32</v>
      </c>
      <c r="M22" s="13">
        <f t="shared" si="1"/>
        <v>900.72</v>
      </c>
      <c r="N22" s="13">
        <f t="shared" si="1"/>
        <v>1170.8000000000002</v>
      </c>
      <c r="O22" s="13">
        <f t="shared" si="1"/>
        <v>20077.79</v>
      </c>
    </row>
    <row r="23" spans="1:15" ht="15" customHeight="1" x14ac:dyDescent="0.2">
      <c r="A23" s="8"/>
      <c r="B23" s="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" customHeight="1" x14ac:dyDescent="0.2">
      <c r="A24" s="8" t="s">
        <v>49</v>
      </c>
      <c r="B24" s="9" t="s">
        <v>50</v>
      </c>
      <c r="C24" s="15">
        <v>23982.35</v>
      </c>
      <c r="D24" s="15">
        <v>23477.91</v>
      </c>
      <c r="E24" s="15">
        <v>24698.34</v>
      </c>
      <c r="F24" s="15">
        <v>24505</v>
      </c>
      <c r="G24" s="15">
        <v>24600</v>
      </c>
      <c r="H24" s="15">
        <v>24470</v>
      </c>
      <c r="I24" s="15">
        <v>25289.22</v>
      </c>
      <c r="J24" s="15">
        <v>22458.86</v>
      </c>
      <c r="K24" s="15">
        <v>22179.35</v>
      </c>
      <c r="L24" s="15">
        <v>23736.13</v>
      </c>
      <c r="M24" s="15">
        <v>22292.15</v>
      </c>
      <c r="N24" s="15">
        <v>23949.84</v>
      </c>
      <c r="O24" s="15">
        <v>285639.15000000002</v>
      </c>
    </row>
    <row r="25" spans="1:15" ht="15" customHeight="1" x14ac:dyDescent="0.2">
      <c r="A25" s="8" t="s">
        <v>51</v>
      </c>
      <c r="B25" s="9" t="s">
        <v>52</v>
      </c>
      <c r="C25" s="13">
        <v>23982.35</v>
      </c>
      <c r="D25" s="13">
        <v>23477.91</v>
      </c>
      <c r="E25" s="13">
        <v>24698.34</v>
      </c>
      <c r="F25" s="13">
        <v>24505</v>
      </c>
      <c r="G25" s="13">
        <v>24600</v>
      </c>
      <c r="H25" s="13">
        <v>24470</v>
      </c>
      <c r="I25" s="13">
        <v>25289.22</v>
      </c>
      <c r="J25" s="13">
        <v>22458.86</v>
      </c>
      <c r="K25" s="13">
        <v>22179.35</v>
      </c>
      <c r="L25" s="13">
        <v>23736.13</v>
      </c>
      <c r="M25" s="13">
        <v>22292.15</v>
      </c>
      <c r="N25" s="13">
        <v>23949.84</v>
      </c>
      <c r="O25" s="13">
        <v>285639.15000000002</v>
      </c>
    </row>
    <row r="26" spans="1:15" ht="15" customHeight="1" x14ac:dyDescent="0.2">
      <c r="A26" s="8"/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5" customHeight="1" x14ac:dyDescent="0.2">
      <c r="A27" s="8" t="s">
        <v>53</v>
      </c>
      <c r="B27" s="9" t="s">
        <v>54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15" customHeight="1" x14ac:dyDescent="0.2">
      <c r="A28" s="8" t="s">
        <v>55</v>
      </c>
      <c r="B28" s="9" t="s">
        <v>56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" customHeight="1" x14ac:dyDescent="0.2">
      <c r="A29" s="8" t="s">
        <v>57</v>
      </c>
      <c r="B29" s="9" t="s">
        <v>58</v>
      </c>
      <c r="C29" s="11">
        <v>750</v>
      </c>
      <c r="D29" s="11">
        <v>0</v>
      </c>
      <c r="E29" s="11">
        <v>0</v>
      </c>
      <c r="F29" s="11">
        <v>100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850</v>
      </c>
    </row>
    <row r="30" spans="1:15" ht="15" customHeight="1" x14ac:dyDescent="0.2">
      <c r="A30" s="8" t="s">
        <v>59</v>
      </c>
      <c r="B30" s="9" t="s">
        <v>60</v>
      </c>
      <c r="C30" s="12">
        <v>873.23</v>
      </c>
      <c r="D30" s="12">
        <v>870.27</v>
      </c>
      <c r="E30" s="12">
        <v>870.27</v>
      </c>
      <c r="F30" s="12">
        <v>1338.44</v>
      </c>
      <c r="G30" s="12">
        <v>0</v>
      </c>
      <c r="H30" s="12">
        <v>1978.82</v>
      </c>
      <c r="I30" s="12">
        <v>2976.61</v>
      </c>
      <c r="J30" s="12">
        <v>2575.42</v>
      </c>
      <c r="K30" s="12">
        <v>880.02</v>
      </c>
      <c r="L30" s="12">
        <v>4.88</v>
      </c>
      <c r="M30" s="12">
        <v>1122.53</v>
      </c>
      <c r="N30" s="12">
        <v>1778</v>
      </c>
      <c r="O30" s="12">
        <v>15268.49</v>
      </c>
    </row>
    <row r="31" spans="1:15" ht="15" customHeight="1" x14ac:dyDescent="0.2">
      <c r="A31" s="8" t="s">
        <v>61</v>
      </c>
      <c r="B31" s="9" t="s">
        <v>62</v>
      </c>
      <c r="C31" s="13">
        <f>SUM(C29:C30)</f>
        <v>1623.23</v>
      </c>
      <c r="D31" s="13">
        <f t="shared" ref="D31:O31" si="2">SUM(D29:D30)</f>
        <v>870.27</v>
      </c>
      <c r="E31" s="13">
        <f t="shared" si="2"/>
        <v>870.27</v>
      </c>
      <c r="F31" s="13">
        <f t="shared" si="2"/>
        <v>1438.44</v>
      </c>
      <c r="G31" s="13">
        <f t="shared" si="2"/>
        <v>0</v>
      </c>
      <c r="H31" s="13">
        <f t="shared" si="2"/>
        <v>1978.82</v>
      </c>
      <c r="I31" s="13">
        <f t="shared" si="2"/>
        <v>2976.61</v>
      </c>
      <c r="J31" s="13">
        <f t="shared" si="2"/>
        <v>2575.42</v>
      </c>
      <c r="K31" s="13">
        <f t="shared" si="2"/>
        <v>880.02</v>
      </c>
      <c r="L31" s="13">
        <f t="shared" si="2"/>
        <v>4.88</v>
      </c>
      <c r="M31" s="13">
        <f t="shared" si="2"/>
        <v>1122.53</v>
      </c>
      <c r="N31" s="13">
        <f t="shared" si="2"/>
        <v>1778</v>
      </c>
      <c r="O31" s="13">
        <f t="shared" si="2"/>
        <v>16118.49</v>
      </c>
    </row>
    <row r="32" spans="1:15" ht="15" customHeight="1" x14ac:dyDescent="0.2">
      <c r="A32" s="8"/>
      <c r="B32" s="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5" customHeight="1" x14ac:dyDescent="0.2">
      <c r="A33" s="8" t="s">
        <v>63</v>
      </c>
      <c r="B33" s="9" t="s">
        <v>64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" customHeight="1" x14ac:dyDescent="0.2">
      <c r="A34" s="8" t="s">
        <v>65</v>
      </c>
      <c r="B34" s="9" t="s">
        <v>66</v>
      </c>
      <c r="C34" s="11">
        <v>2433.33</v>
      </c>
      <c r="D34" s="11">
        <v>1178.08</v>
      </c>
      <c r="E34" s="11">
        <v>32.96</v>
      </c>
      <c r="F34" s="11">
        <v>500</v>
      </c>
      <c r="G34" s="11">
        <v>712.5</v>
      </c>
      <c r="H34" s="11">
        <v>1312.5</v>
      </c>
      <c r="I34" s="11">
        <v>2639.18</v>
      </c>
      <c r="J34" s="11">
        <v>2462.4299999999998</v>
      </c>
      <c r="K34" s="11">
        <v>1945.01</v>
      </c>
      <c r="L34" s="11">
        <v>150</v>
      </c>
      <c r="M34" s="11">
        <v>645</v>
      </c>
      <c r="N34" s="11">
        <v>683.93</v>
      </c>
      <c r="O34" s="11">
        <v>14694.92</v>
      </c>
    </row>
    <row r="35" spans="1:15" ht="15" customHeight="1" x14ac:dyDescent="0.2">
      <c r="A35" s="8" t="s">
        <v>67</v>
      </c>
      <c r="B35" s="9" t="s">
        <v>68</v>
      </c>
      <c r="C35" s="11">
        <v>775.7</v>
      </c>
      <c r="D35" s="11">
        <v>362.38</v>
      </c>
      <c r="E35" s="11">
        <v>0</v>
      </c>
      <c r="F35" s="11">
        <v>0</v>
      </c>
      <c r="G35" s="11">
        <v>1263.5999999999999</v>
      </c>
      <c r="H35" s="11">
        <v>19.670000000000002</v>
      </c>
      <c r="I35" s="11">
        <v>4300</v>
      </c>
      <c r="J35" s="11">
        <v>0</v>
      </c>
      <c r="K35" s="11">
        <v>103.36</v>
      </c>
      <c r="L35" s="11">
        <v>0</v>
      </c>
      <c r="M35" s="11">
        <v>925</v>
      </c>
      <c r="N35" s="11">
        <v>50.67</v>
      </c>
      <c r="O35" s="11">
        <v>7800.38</v>
      </c>
    </row>
    <row r="36" spans="1:15" ht="15" customHeight="1" x14ac:dyDescent="0.2">
      <c r="A36" s="8" t="s">
        <v>69</v>
      </c>
      <c r="B36" s="9" t="s">
        <v>70</v>
      </c>
      <c r="C36" s="11">
        <v>450</v>
      </c>
      <c r="D36" s="11">
        <v>0</v>
      </c>
      <c r="E36" s="11">
        <v>0</v>
      </c>
      <c r="F36" s="11">
        <v>850</v>
      </c>
      <c r="G36" s="11">
        <v>1792</v>
      </c>
      <c r="H36" s="11">
        <v>358.8</v>
      </c>
      <c r="I36" s="11">
        <v>0</v>
      </c>
      <c r="J36" s="11">
        <v>0</v>
      </c>
      <c r="K36" s="11">
        <v>0</v>
      </c>
      <c r="L36" s="11">
        <v>60</v>
      </c>
      <c r="M36" s="11">
        <v>0</v>
      </c>
      <c r="N36" s="11">
        <v>0</v>
      </c>
      <c r="O36" s="11">
        <v>3510.8</v>
      </c>
    </row>
    <row r="37" spans="1:15" ht="15" customHeight="1" x14ac:dyDescent="0.2">
      <c r="A37" s="8" t="s">
        <v>71</v>
      </c>
      <c r="B37" s="9" t="s">
        <v>72</v>
      </c>
      <c r="C37" s="11">
        <v>239.8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550</v>
      </c>
      <c r="N37" s="11">
        <v>0</v>
      </c>
      <c r="O37" s="11">
        <v>789.8</v>
      </c>
    </row>
    <row r="38" spans="1:15" ht="15" customHeight="1" x14ac:dyDescent="0.2">
      <c r="A38" s="8" t="s">
        <v>73</v>
      </c>
      <c r="B38" s="9" t="s">
        <v>74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589.03</v>
      </c>
      <c r="K38" s="11">
        <v>0</v>
      </c>
      <c r="L38" s="11">
        <v>0</v>
      </c>
      <c r="M38" s="11">
        <v>0</v>
      </c>
      <c r="N38" s="11">
        <v>0</v>
      </c>
      <c r="O38" s="11">
        <v>589.03</v>
      </c>
    </row>
    <row r="39" spans="1:15" ht="15" customHeight="1" x14ac:dyDescent="0.2">
      <c r="A39" s="8" t="s">
        <v>75</v>
      </c>
      <c r="B39" s="9" t="s">
        <v>76</v>
      </c>
      <c r="C39" s="11">
        <v>424.79</v>
      </c>
      <c r="D39" s="11">
        <v>265</v>
      </c>
      <c r="E39" s="11">
        <v>550</v>
      </c>
      <c r="F39" s="11">
        <v>350</v>
      </c>
      <c r="G39" s="11">
        <v>30</v>
      </c>
      <c r="H39" s="11">
        <v>350</v>
      </c>
      <c r="I39" s="11">
        <v>1540</v>
      </c>
      <c r="J39" s="11">
        <v>1029.04</v>
      </c>
      <c r="K39" s="11">
        <v>0</v>
      </c>
      <c r="L39" s="11">
        <v>350</v>
      </c>
      <c r="M39" s="11">
        <v>0</v>
      </c>
      <c r="N39" s="11">
        <v>275</v>
      </c>
      <c r="O39" s="11">
        <v>5163.83</v>
      </c>
    </row>
    <row r="40" spans="1:15" ht="15" customHeight="1" x14ac:dyDescent="0.2">
      <c r="A40" s="8" t="s">
        <v>77</v>
      </c>
      <c r="B40" s="9" t="s">
        <v>78</v>
      </c>
      <c r="C40" s="11">
        <v>184.26</v>
      </c>
      <c r="D40" s="11">
        <v>0</v>
      </c>
      <c r="E40" s="11">
        <v>108.06</v>
      </c>
      <c r="F40" s="11">
        <v>84.51</v>
      </c>
      <c r="G40" s="11">
        <v>0</v>
      </c>
      <c r="H40" s="11">
        <v>0</v>
      </c>
      <c r="I40" s="11">
        <v>0</v>
      </c>
      <c r="J40" s="11">
        <v>239.49</v>
      </c>
      <c r="K40" s="11">
        <v>0</v>
      </c>
      <c r="L40" s="11">
        <v>124.1</v>
      </c>
      <c r="M40" s="11">
        <v>295.77999999999997</v>
      </c>
      <c r="N40" s="11">
        <v>327.84</v>
      </c>
      <c r="O40" s="11">
        <v>1364.04</v>
      </c>
    </row>
    <row r="41" spans="1:15" ht="15" customHeight="1" x14ac:dyDescent="0.2">
      <c r="A41" s="8" t="s">
        <v>79</v>
      </c>
      <c r="B41" s="9" t="s">
        <v>80</v>
      </c>
      <c r="C41" s="11"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200</v>
      </c>
    </row>
    <row r="42" spans="1:15" ht="15" customHeight="1" x14ac:dyDescent="0.2">
      <c r="A42" s="8" t="s">
        <v>81</v>
      </c>
      <c r="B42" s="9" t="s">
        <v>82</v>
      </c>
      <c r="C42" s="11">
        <v>0</v>
      </c>
      <c r="D42" s="11">
        <v>63.71</v>
      </c>
      <c r="E42" s="11">
        <v>-253.76</v>
      </c>
      <c r="F42" s="11">
        <v>0</v>
      </c>
      <c r="G42" s="11">
        <v>475</v>
      </c>
      <c r="H42" s="11">
        <v>0</v>
      </c>
      <c r="I42" s="11">
        <v>0</v>
      </c>
      <c r="J42" s="11">
        <v>502.1</v>
      </c>
      <c r="K42" s="11">
        <v>0</v>
      </c>
      <c r="L42" s="11">
        <v>0</v>
      </c>
      <c r="M42" s="11">
        <v>0</v>
      </c>
      <c r="N42" s="11">
        <v>125</v>
      </c>
      <c r="O42" s="11">
        <v>912.05</v>
      </c>
    </row>
    <row r="43" spans="1:15" ht="15" customHeight="1" x14ac:dyDescent="0.2">
      <c r="A43" s="8" t="s">
        <v>83</v>
      </c>
      <c r="B43" s="9" t="s">
        <v>84</v>
      </c>
      <c r="C43" s="12">
        <v>2720</v>
      </c>
      <c r="D43" s="12">
        <v>0</v>
      </c>
      <c r="E43" s="12">
        <v>1820</v>
      </c>
      <c r="F43" s="12">
        <v>0</v>
      </c>
      <c r="G43" s="12">
        <v>1655</v>
      </c>
      <c r="H43" s="12">
        <v>0</v>
      </c>
      <c r="I43" s="12">
        <v>0</v>
      </c>
      <c r="J43" s="12">
        <v>2174.33</v>
      </c>
      <c r="K43" s="12">
        <v>0</v>
      </c>
      <c r="L43" s="12">
        <v>55</v>
      </c>
      <c r="M43" s="12">
        <v>1320.08</v>
      </c>
      <c r="N43" s="12">
        <v>0</v>
      </c>
      <c r="O43" s="12">
        <v>9744.41</v>
      </c>
    </row>
    <row r="44" spans="1:15" ht="15" customHeight="1" x14ac:dyDescent="0.2">
      <c r="A44" s="8" t="s">
        <v>85</v>
      </c>
      <c r="B44" s="9" t="s">
        <v>86</v>
      </c>
      <c r="C44" s="13">
        <f>SUM(C34:C43)</f>
        <v>7427.88</v>
      </c>
      <c r="D44" s="13">
        <f t="shared" ref="D44:O44" si="3">SUM(D34:D43)</f>
        <v>1869.17</v>
      </c>
      <c r="E44" s="13">
        <f t="shared" si="3"/>
        <v>2257.2600000000002</v>
      </c>
      <c r="F44" s="13">
        <f t="shared" si="3"/>
        <v>1784.51</v>
      </c>
      <c r="G44" s="13">
        <f t="shared" si="3"/>
        <v>5928.1</v>
      </c>
      <c r="H44" s="13">
        <f t="shared" si="3"/>
        <v>2040.97</v>
      </c>
      <c r="I44" s="13">
        <f t="shared" si="3"/>
        <v>8479.18</v>
      </c>
      <c r="J44" s="13">
        <f t="shared" si="3"/>
        <v>6996.42</v>
      </c>
      <c r="K44" s="13">
        <f t="shared" si="3"/>
        <v>2048.37</v>
      </c>
      <c r="L44" s="13">
        <f t="shared" si="3"/>
        <v>739.1</v>
      </c>
      <c r="M44" s="13">
        <f t="shared" si="3"/>
        <v>3735.8599999999997</v>
      </c>
      <c r="N44" s="13">
        <f t="shared" si="3"/>
        <v>1462.4399999999998</v>
      </c>
      <c r="O44" s="13">
        <f t="shared" si="3"/>
        <v>44769.259999999995</v>
      </c>
    </row>
    <row r="45" spans="1:15" ht="15" customHeight="1" x14ac:dyDescent="0.2">
      <c r="A45" s="8"/>
      <c r="B45" s="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5" customHeight="1" x14ac:dyDescent="0.2">
      <c r="A46" s="8" t="s">
        <v>87</v>
      </c>
      <c r="B46" s="9" t="s">
        <v>88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15" customHeight="1" x14ac:dyDescent="0.2">
      <c r="A47" s="8" t="s">
        <v>89</v>
      </c>
      <c r="B47" s="9" t="s">
        <v>90</v>
      </c>
      <c r="C47" s="11">
        <v>83.33</v>
      </c>
      <c r="D47" s="11">
        <v>319.18</v>
      </c>
      <c r="E47" s="11">
        <v>146.91</v>
      </c>
      <c r="F47" s="11">
        <v>-16.489999999999998</v>
      </c>
      <c r="G47" s="11">
        <v>505.01</v>
      </c>
      <c r="H47" s="11">
        <v>466.83</v>
      </c>
      <c r="I47" s="11">
        <v>316.24</v>
      </c>
      <c r="J47" s="11">
        <v>300.60000000000002</v>
      </c>
      <c r="K47" s="11">
        <v>67.19</v>
      </c>
      <c r="L47" s="11">
        <v>41.87</v>
      </c>
      <c r="M47" s="11">
        <v>248.18</v>
      </c>
      <c r="N47" s="11">
        <v>161.66999999999999</v>
      </c>
      <c r="O47" s="11">
        <v>2640.52</v>
      </c>
    </row>
    <row r="48" spans="1:15" ht="15" customHeight="1" x14ac:dyDescent="0.2">
      <c r="A48" s="8" t="s">
        <v>91</v>
      </c>
      <c r="B48" s="9" t="s">
        <v>92</v>
      </c>
      <c r="C48" s="12">
        <v>652</v>
      </c>
      <c r="D48" s="12">
        <v>111.62</v>
      </c>
      <c r="E48" s="12">
        <v>-260.86</v>
      </c>
      <c r="F48" s="12">
        <v>160.97</v>
      </c>
      <c r="G48" s="12">
        <v>0</v>
      </c>
      <c r="H48" s="12">
        <v>499.74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1163.47</v>
      </c>
    </row>
    <row r="49" spans="1:15" ht="15" customHeight="1" x14ac:dyDescent="0.2">
      <c r="A49" s="8" t="s">
        <v>93</v>
      </c>
      <c r="B49" s="9" t="s">
        <v>94</v>
      </c>
      <c r="C49" s="13">
        <f>SUM(C47:C48)</f>
        <v>735.33</v>
      </c>
      <c r="D49" s="13">
        <f t="shared" ref="D49:O49" si="4">SUM(D47:D48)</f>
        <v>430.8</v>
      </c>
      <c r="E49" s="13">
        <f t="shared" si="4"/>
        <v>-113.95000000000002</v>
      </c>
      <c r="F49" s="13">
        <f t="shared" si="4"/>
        <v>144.47999999999999</v>
      </c>
      <c r="G49" s="13">
        <f t="shared" si="4"/>
        <v>505.01</v>
      </c>
      <c r="H49" s="13">
        <f t="shared" si="4"/>
        <v>966.56999999999994</v>
      </c>
      <c r="I49" s="13">
        <f t="shared" si="4"/>
        <v>316.24</v>
      </c>
      <c r="J49" s="13">
        <f t="shared" si="4"/>
        <v>300.60000000000002</v>
      </c>
      <c r="K49" s="13">
        <f t="shared" si="4"/>
        <v>67.19</v>
      </c>
      <c r="L49" s="13">
        <f t="shared" si="4"/>
        <v>41.87</v>
      </c>
      <c r="M49" s="13">
        <f t="shared" si="4"/>
        <v>248.18</v>
      </c>
      <c r="N49" s="13">
        <f t="shared" si="4"/>
        <v>161.66999999999999</v>
      </c>
      <c r="O49" s="13">
        <f t="shared" si="4"/>
        <v>3803.99</v>
      </c>
    </row>
    <row r="50" spans="1:15" ht="15" customHeight="1" x14ac:dyDescent="0.2">
      <c r="A50" s="8"/>
      <c r="B50" s="9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5" customHeight="1" x14ac:dyDescent="0.2">
      <c r="A51" s="8" t="s">
        <v>95</v>
      </c>
      <c r="B51" s="9" t="s">
        <v>96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5" customHeight="1" x14ac:dyDescent="0.2">
      <c r="A52" s="8" t="s">
        <v>97</v>
      </c>
      <c r="B52" s="9" t="s">
        <v>98</v>
      </c>
      <c r="C52" s="11">
        <v>100</v>
      </c>
      <c r="D52" s="11">
        <v>100</v>
      </c>
      <c r="E52" s="11">
        <v>100</v>
      </c>
      <c r="F52" s="11">
        <v>0</v>
      </c>
      <c r="G52" s="11">
        <v>0</v>
      </c>
      <c r="H52" s="11">
        <v>100</v>
      </c>
      <c r="I52" s="11">
        <v>0</v>
      </c>
      <c r="J52" s="11">
        <v>100</v>
      </c>
      <c r="K52" s="11">
        <v>100</v>
      </c>
      <c r="L52" s="11">
        <v>450</v>
      </c>
      <c r="M52" s="11">
        <v>0</v>
      </c>
      <c r="N52" s="11">
        <v>425</v>
      </c>
      <c r="O52" s="11">
        <v>1475</v>
      </c>
    </row>
    <row r="53" spans="1:15" ht="15" customHeight="1" x14ac:dyDescent="0.2">
      <c r="A53" s="8" t="s">
        <v>99</v>
      </c>
      <c r="B53" s="9" t="s">
        <v>100</v>
      </c>
      <c r="C53" s="11">
        <v>800</v>
      </c>
      <c r="D53" s="11">
        <v>0</v>
      </c>
      <c r="E53" s="11">
        <v>1055</v>
      </c>
      <c r="F53" s="11">
        <v>0</v>
      </c>
      <c r="G53" s="11">
        <v>465</v>
      </c>
      <c r="H53" s="11">
        <v>830</v>
      </c>
      <c r="I53" s="11">
        <v>425</v>
      </c>
      <c r="J53" s="11">
        <v>0</v>
      </c>
      <c r="K53" s="11">
        <v>320</v>
      </c>
      <c r="L53" s="11">
        <v>300</v>
      </c>
      <c r="M53" s="11">
        <v>400</v>
      </c>
      <c r="N53" s="11">
        <v>400</v>
      </c>
      <c r="O53" s="11">
        <v>4995</v>
      </c>
    </row>
    <row r="54" spans="1:15" ht="15" customHeight="1" x14ac:dyDescent="0.2">
      <c r="A54" s="8" t="s">
        <v>101</v>
      </c>
      <c r="B54" s="9" t="s">
        <v>102</v>
      </c>
      <c r="C54" s="12">
        <v>160</v>
      </c>
      <c r="D54" s="12">
        <v>24.66</v>
      </c>
      <c r="E54" s="12">
        <v>0</v>
      </c>
      <c r="F54" s="12">
        <v>0</v>
      </c>
      <c r="G54" s="12">
        <v>760</v>
      </c>
      <c r="H54" s="12">
        <v>0</v>
      </c>
      <c r="I54" s="12">
        <v>0</v>
      </c>
      <c r="J54" s="12">
        <v>320</v>
      </c>
      <c r="K54" s="12">
        <v>0</v>
      </c>
      <c r="L54" s="12">
        <v>0</v>
      </c>
      <c r="M54" s="12">
        <v>0</v>
      </c>
      <c r="N54" s="12">
        <v>0</v>
      </c>
      <c r="O54" s="12">
        <v>1264.6600000000001</v>
      </c>
    </row>
    <row r="55" spans="1:15" ht="15" customHeight="1" x14ac:dyDescent="0.2">
      <c r="A55" s="8" t="s">
        <v>103</v>
      </c>
      <c r="B55" s="9" t="s">
        <v>104</v>
      </c>
      <c r="C55" s="13">
        <f>SUM(C52:C54)</f>
        <v>1060</v>
      </c>
      <c r="D55" s="13">
        <f t="shared" ref="D55:O55" si="5">SUM(D52:D54)</f>
        <v>124.66</v>
      </c>
      <c r="E55" s="13">
        <f t="shared" si="5"/>
        <v>1155</v>
      </c>
      <c r="F55" s="13">
        <f t="shared" si="5"/>
        <v>0</v>
      </c>
      <c r="G55" s="13">
        <f t="shared" si="5"/>
        <v>1225</v>
      </c>
      <c r="H55" s="13">
        <f t="shared" si="5"/>
        <v>930</v>
      </c>
      <c r="I55" s="13">
        <f t="shared" si="5"/>
        <v>425</v>
      </c>
      <c r="J55" s="13">
        <f t="shared" si="5"/>
        <v>420</v>
      </c>
      <c r="K55" s="13">
        <f t="shared" si="5"/>
        <v>420</v>
      </c>
      <c r="L55" s="13">
        <f t="shared" si="5"/>
        <v>750</v>
      </c>
      <c r="M55" s="13">
        <f t="shared" si="5"/>
        <v>400</v>
      </c>
      <c r="N55" s="13">
        <f t="shared" si="5"/>
        <v>825</v>
      </c>
      <c r="O55" s="13">
        <f t="shared" si="5"/>
        <v>7734.66</v>
      </c>
    </row>
    <row r="56" spans="1:15" ht="15" customHeight="1" x14ac:dyDescent="0.2">
      <c r="A56" s="8"/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5" customHeight="1" x14ac:dyDescent="0.2">
      <c r="A57" s="8" t="s">
        <v>105</v>
      </c>
      <c r="B57" s="9" t="s">
        <v>106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5" customHeight="1" x14ac:dyDescent="0.2">
      <c r="A58" s="8" t="s">
        <v>107</v>
      </c>
      <c r="B58" s="9" t="s">
        <v>108</v>
      </c>
      <c r="C58" s="11">
        <v>1566.38</v>
      </c>
      <c r="D58" s="11">
        <v>1412.36</v>
      </c>
      <c r="E58" s="11">
        <v>1162.1300000000001</v>
      </c>
      <c r="F58" s="11">
        <v>1430.48</v>
      </c>
      <c r="G58" s="11">
        <v>1476.64</v>
      </c>
      <c r="H58" s="11">
        <v>1371.59</v>
      </c>
      <c r="I58" s="11">
        <v>1505.77</v>
      </c>
      <c r="J58" s="11">
        <v>1540.38</v>
      </c>
      <c r="K58" s="11">
        <v>1665.9</v>
      </c>
      <c r="L58" s="11">
        <v>1745.55</v>
      </c>
      <c r="M58" s="11">
        <v>1477.39</v>
      </c>
      <c r="N58" s="11">
        <v>1630.4</v>
      </c>
      <c r="O58" s="11">
        <v>17984.97</v>
      </c>
    </row>
    <row r="59" spans="1:15" ht="15" customHeight="1" x14ac:dyDescent="0.2">
      <c r="A59" s="8" t="s">
        <v>109</v>
      </c>
      <c r="B59" s="9" t="s">
        <v>110</v>
      </c>
      <c r="C59" s="11">
        <v>0</v>
      </c>
      <c r="D59" s="11">
        <v>0</v>
      </c>
      <c r="E59" s="11">
        <v>0</v>
      </c>
      <c r="F59" s="11">
        <v>0</v>
      </c>
      <c r="G59" s="11">
        <v>34</v>
      </c>
      <c r="H59" s="11">
        <v>0</v>
      </c>
      <c r="I59" s="11">
        <v>0</v>
      </c>
      <c r="J59" s="11">
        <v>73.44</v>
      </c>
      <c r="K59" s="11">
        <v>0</v>
      </c>
      <c r="L59" s="11">
        <v>0</v>
      </c>
      <c r="M59" s="11">
        <v>0</v>
      </c>
      <c r="N59" s="11">
        <v>0</v>
      </c>
      <c r="O59" s="11">
        <v>107.44</v>
      </c>
    </row>
    <row r="60" spans="1:15" ht="15" customHeight="1" x14ac:dyDescent="0.2">
      <c r="A60" s="8" t="s">
        <v>111</v>
      </c>
      <c r="B60" s="9" t="s">
        <v>112</v>
      </c>
      <c r="C60" s="11">
        <v>1565</v>
      </c>
      <c r="D60" s="11">
        <v>812.5</v>
      </c>
      <c r="E60" s="11">
        <v>0</v>
      </c>
      <c r="F60" s="11">
        <v>0</v>
      </c>
      <c r="G60" s="11">
        <v>5400</v>
      </c>
      <c r="H60" s="11">
        <v>400</v>
      </c>
      <c r="I60" s="11">
        <v>0</v>
      </c>
      <c r="J60" s="11">
        <v>0</v>
      </c>
      <c r="K60" s="11">
        <v>1650</v>
      </c>
      <c r="L60" s="11">
        <v>0</v>
      </c>
      <c r="M60" s="11">
        <v>1225</v>
      </c>
      <c r="N60" s="11">
        <v>0</v>
      </c>
      <c r="O60" s="11">
        <v>11052.5</v>
      </c>
    </row>
    <row r="61" spans="1:15" ht="15" customHeight="1" x14ac:dyDescent="0.2">
      <c r="A61" s="8" t="s">
        <v>113</v>
      </c>
      <c r="B61" s="9" t="s">
        <v>114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818.75</v>
      </c>
      <c r="L61" s="11">
        <v>0</v>
      </c>
      <c r="M61" s="11">
        <v>0</v>
      </c>
      <c r="N61" s="11">
        <v>0</v>
      </c>
      <c r="O61" s="11">
        <v>818.75</v>
      </c>
    </row>
    <row r="62" spans="1:15" ht="15" customHeight="1" x14ac:dyDescent="0.2">
      <c r="A62" s="8" t="s">
        <v>115</v>
      </c>
      <c r="B62" s="9" t="s">
        <v>116</v>
      </c>
      <c r="C62" s="11">
        <v>0</v>
      </c>
      <c r="D62" s="11">
        <v>551.49</v>
      </c>
      <c r="E62" s="11">
        <v>1560.62</v>
      </c>
      <c r="F62" s="11">
        <v>0</v>
      </c>
      <c r="G62" s="11">
        <v>0</v>
      </c>
      <c r="H62" s="11">
        <v>0</v>
      </c>
      <c r="I62" s="11">
        <v>745.59</v>
      </c>
      <c r="J62" s="11">
        <v>662.64</v>
      </c>
      <c r="K62" s="11">
        <v>1255.03</v>
      </c>
      <c r="L62" s="11">
        <v>52.05</v>
      </c>
      <c r="M62" s="11">
        <v>0</v>
      </c>
      <c r="N62" s="11">
        <v>663.54</v>
      </c>
      <c r="O62" s="11">
        <v>5490.96</v>
      </c>
    </row>
    <row r="63" spans="1:15" ht="15" customHeight="1" x14ac:dyDescent="0.2">
      <c r="A63" s="8" t="s">
        <v>117</v>
      </c>
      <c r="B63" s="9" t="s">
        <v>118</v>
      </c>
      <c r="C63" s="11">
        <v>272</v>
      </c>
      <c r="D63" s="11">
        <v>46</v>
      </c>
      <c r="E63" s="11">
        <v>0</v>
      </c>
      <c r="F63" s="11">
        <v>527.76</v>
      </c>
      <c r="G63" s="11">
        <v>0</v>
      </c>
      <c r="H63" s="11">
        <v>44</v>
      </c>
      <c r="I63" s="11">
        <v>202</v>
      </c>
      <c r="J63" s="11">
        <v>0</v>
      </c>
      <c r="K63" s="11">
        <v>0</v>
      </c>
      <c r="L63" s="11">
        <v>68</v>
      </c>
      <c r="M63" s="11">
        <v>68</v>
      </c>
      <c r="N63" s="11">
        <v>56</v>
      </c>
      <c r="O63" s="11">
        <v>1283.76</v>
      </c>
    </row>
    <row r="64" spans="1:15" ht="15" customHeight="1" x14ac:dyDescent="0.2">
      <c r="A64" s="8" t="s">
        <v>119</v>
      </c>
      <c r="B64" s="9" t="s">
        <v>120</v>
      </c>
      <c r="C64" s="11">
        <v>25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24.63</v>
      </c>
      <c r="L64" s="11">
        <v>25</v>
      </c>
      <c r="M64" s="11">
        <v>0</v>
      </c>
      <c r="N64" s="11">
        <v>0</v>
      </c>
      <c r="O64" s="11">
        <v>74.63</v>
      </c>
    </row>
    <row r="65" spans="1:15" ht="15" customHeight="1" x14ac:dyDescent="0.2">
      <c r="A65" s="8" t="s">
        <v>121</v>
      </c>
      <c r="B65" s="9" t="s">
        <v>122</v>
      </c>
      <c r="C65" s="11">
        <v>184</v>
      </c>
      <c r="D65" s="11">
        <v>0</v>
      </c>
      <c r="E65" s="11">
        <v>0</v>
      </c>
      <c r="F65" s="11">
        <v>998.4</v>
      </c>
      <c r="G65" s="11">
        <v>0</v>
      </c>
      <c r="H65" s="11">
        <v>0</v>
      </c>
      <c r="I65" s="11">
        <v>2093.12</v>
      </c>
      <c r="J65" s="11">
        <v>998.4</v>
      </c>
      <c r="K65" s="11">
        <v>0</v>
      </c>
      <c r="L65" s="11">
        <v>0</v>
      </c>
      <c r="M65" s="11">
        <v>482</v>
      </c>
      <c r="N65" s="11">
        <v>0</v>
      </c>
      <c r="O65" s="11">
        <v>4755.92</v>
      </c>
    </row>
    <row r="66" spans="1:15" ht="15" customHeight="1" x14ac:dyDescent="0.2">
      <c r="A66" s="8" t="s">
        <v>123</v>
      </c>
      <c r="B66" s="9" t="s">
        <v>124</v>
      </c>
      <c r="C66" s="12">
        <v>1209.72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1209.72</v>
      </c>
    </row>
    <row r="67" spans="1:15" ht="15" customHeight="1" x14ac:dyDescent="0.2">
      <c r="A67" s="8" t="s">
        <v>125</v>
      </c>
      <c r="B67" s="9" t="s">
        <v>126</v>
      </c>
      <c r="C67" s="13">
        <f>SUM(C58:C66)</f>
        <v>4822.1000000000004</v>
      </c>
      <c r="D67" s="13">
        <f t="shared" ref="D67:O67" si="6">SUM(D58:D66)</f>
        <v>2822.3499999999995</v>
      </c>
      <c r="E67" s="13">
        <f t="shared" si="6"/>
        <v>2722.75</v>
      </c>
      <c r="F67" s="13">
        <f t="shared" si="6"/>
        <v>2956.64</v>
      </c>
      <c r="G67" s="13">
        <f t="shared" si="6"/>
        <v>6910.64</v>
      </c>
      <c r="H67" s="13">
        <f t="shared" si="6"/>
        <v>1815.59</v>
      </c>
      <c r="I67" s="13">
        <f t="shared" si="6"/>
        <v>4546.4799999999996</v>
      </c>
      <c r="J67" s="13">
        <f t="shared" si="6"/>
        <v>3274.86</v>
      </c>
      <c r="K67" s="13">
        <f t="shared" si="6"/>
        <v>5414.3099999999995</v>
      </c>
      <c r="L67" s="13">
        <f t="shared" si="6"/>
        <v>1890.6</v>
      </c>
      <c r="M67" s="13">
        <f t="shared" si="6"/>
        <v>3252.3900000000003</v>
      </c>
      <c r="N67" s="13">
        <f t="shared" si="6"/>
        <v>2349.94</v>
      </c>
      <c r="O67" s="13">
        <f t="shared" si="6"/>
        <v>42778.65</v>
      </c>
    </row>
    <row r="68" spans="1:15" ht="15" customHeight="1" x14ac:dyDescent="0.2">
      <c r="A68" s="8"/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ht="15" customHeight="1" x14ac:dyDescent="0.2">
      <c r="A69" s="8" t="s">
        <v>127</v>
      </c>
      <c r="B69" s="9" t="s">
        <v>128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15" customHeight="1" x14ac:dyDescent="0.2">
      <c r="A70" s="8" t="s">
        <v>129</v>
      </c>
      <c r="B70" s="9" t="s">
        <v>130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19665.48</v>
      </c>
      <c r="L70" s="11">
        <v>0</v>
      </c>
      <c r="M70" s="11">
        <v>0</v>
      </c>
      <c r="N70" s="11">
        <v>0</v>
      </c>
      <c r="O70" s="11">
        <v>19665.48</v>
      </c>
    </row>
    <row r="71" spans="1:15" ht="15" customHeight="1" x14ac:dyDescent="0.2">
      <c r="A71" s="8" t="s">
        <v>131</v>
      </c>
      <c r="B71" s="9" t="s">
        <v>132</v>
      </c>
      <c r="C71" s="12">
        <v>-13235.25</v>
      </c>
      <c r="D71" s="12">
        <v>1260.5</v>
      </c>
      <c r="E71" s="12">
        <v>1260.5</v>
      </c>
      <c r="F71" s="12">
        <v>1260.5</v>
      </c>
      <c r="G71" s="12">
        <v>1260.5</v>
      </c>
      <c r="H71" s="12">
        <v>1260.5</v>
      </c>
      <c r="I71" s="12">
        <v>1260.5</v>
      </c>
      <c r="J71" s="12">
        <v>1260.5</v>
      </c>
      <c r="K71" s="12">
        <v>1260.5</v>
      </c>
      <c r="L71" s="12">
        <v>1260.5</v>
      </c>
      <c r="M71" s="12">
        <v>1260.5</v>
      </c>
      <c r="N71" s="12">
        <v>1285.83</v>
      </c>
      <c r="O71" s="12">
        <v>655.58</v>
      </c>
    </row>
    <row r="72" spans="1:15" ht="15" customHeight="1" x14ac:dyDescent="0.2">
      <c r="A72" s="8" t="s">
        <v>133</v>
      </c>
      <c r="B72" s="9" t="s">
        <v>134</v>
      </c>
      <c r="C72" s="13">
        <f>SUM(C70:C71)</f>
        <v>-13235.25</v>
      </c>
      <c r="D72" s="13">
        <v>1260.5</v>
      </c>
      <c r="E72" s="13">
        <v>1260.5</v>
      </c>
      <c r="F72" s="13">
        <v>1260.5</v>
      </c>
      <c r="G72" s="13">
        <v>1260.5</v>
      </c>
      <c r="H72" s="13">
        <v>1260.5</v>
      </c>
      <c r="I72" s="13">
        <v>1260.5</v>
      </c>
      <c r="J72" s="13">
        <v>1260.5</v>
      </c>
      <c r="K72" s="13">
        <v>20925.98</v>
      </c>
      <c r="L72" s="13">
        <v>1260.5</v>
      </c>
      <c r="M72" s="13">
        <v>1260.5</v>
      </c>
      <c r="N72" s="13">
        <v>1285.83</v>
      </c>
      <c r="O72" s="13">
        <v>20321.060000000001</v>
      </c>
    </row>
    <row r="73" spans="1:15" ht="15" customHeight="1" x14ac:dyDescent="0.2">
      <c r="A73" s="8"/>
      <c r="B73" s="9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5" customHeight="1" x14ac:dyDescent="0.2">
      <c r="A74" s="8" t="s">
        <v>135</v>
      </c>
      <c r="B74" s="9" t="s">
        <v>136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15" customHeight="1" x14ac:dyDescent="0.2">
      <c r="A75" s="8" t="s">
        <v>137</v>
      </c>
      <c r="B75" s="9" t="s">
        <v>138</v>
      </c>
      <c r="C75" s="11">
        <v>0</v>
      </c>
      <c r="D75" s="11">
        <v>990</v>
      </c>
      <c r="E75" s="11">
        <v>0</v>
      </c>
      <c r="F75" s="11">
        <v>0</v>
      </c>
      <c r="G75" s="11">
        <v>0</v>
      </c>
      <c r="H75" s="11">
        <v>180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1170</v>
      </c>
    </row>
    <row r="76" spans="1:15" ht="15" customHeight="1" x14ac:dyDescent="0.2">
      <c r="A76" s="8" t="s">
        <v>139</v>
      </c>
      <c r="B76" s="9" t="s">
        <v>140</v>
      </c>
      <c r="C76" s="11">
        <v>0</v>
      </c>
      <c r="D76" s="11">
        <v>756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756</v>
      </c>
    </row>
    <row r="77" spans="1:15" ht="15" customHeight="1" x14ac:dyDescent="0.2">
      <c r="A77" s="8" t="s">
        <v>141</v>
      </c>
      <c r="B77" s="9" t="s">
        <v>142</v>
      </c>
      <c r="C77" s="11">
        <v>380</v>
      </c>
      <c r="D77" s="11">
        <v>505</v>
      </c>
      <c r="E77" s="11">
        <v>2600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3485</v>
      </c>
    </row>
    <row r="78" spans="1:15" ht="15" customHeight="1" x14ac:dyDescent="0.2">
      <c r="A78" s="8" t="s">
        <v>143</v>
      </c>
      <c r="B78" s="9" t="s">
        <v>144</v>
      </c>
      <c r="C78" s="11">
        <v>720</v>
      </c>
      <c r="D78" s="11">
        <v>120</v>
      </c>
      <c r="E78" s="11">
        <v>120</v>
      </c>
      <c r="F78" s="11">
        <v>180</v>
      </c>
      <c r="G78" s="11">
        <v>0</v>
      </c>
      <c r="H78" s="11">
        <v>0</v>
      </c>
      <c r="I78" s="11">
        <v>200</v>
      </c>
      <c r="J78" s="11">
        <v>0</v>
      </c>
      <c r="K78" s="11">
        <v>0</v>
      </c>
      <c r="L78" s="11">
        <v>0</v>
      </c>
      <c r="M78" s="11">
        <v>0</v>
      </c>
      <c r="N78" s="11">
        <v>140</v>
      </c>
      <c r="O78" s="11">
        <v>1480</v>
      </c>
    </row>
    <row r="79" spans="1:15" ht="15" customHeight="1" x14ac:dyDescent="0.2">
      <c r="A79" s="8" t="s">
        <v>145</v>
      </c>
      <c r="B79" s="9" t="s">
        <v>146</v>
      </c>
      <c r="C79" s="11">
        <v>2125</v>
      </c>
      <c r="D79" s="11">
        <v>825</v>
      </c>
      <c r="E79" s="11">
        <v>1622</v>
      </c>
      <c r="F79" s="11">
        <v>882</v>
      </c>
      <c r="G79" s="11">
        <v>1920</v>
      </c>
      <c r="H79" s="11">
        <v>0</v>
      </c>
      <c r="I79" s="11">
        <v>2893</v>
      </c>
      <c r="J79" s="11">
        <v>0</v>
      </c>
      <c r="K79" s="11">
        <v>0</v>
      </c>
      <c r="L79" s="11">
        <v>895</v>
      </c>
      <c r="M79" s="11">
        <v>1500</v>
      </c>
      <c r="N79" s="11">
        <v>0</v>
      </c>
      <c r="O79" s="11">
        <v>12662</v>
      </c>
    </row>
    <row r="80" spans="1:15" ht="15" customHeight="1" x14ac:dyDescent="0.2">
      <c r="A80" s="8" t="s">
        <v>147</v>
      </c>
      <c r="B80" s="9" t="s">
        <v>148</v>
      </c>
      <c r="C80" s="11">
        <v>1457.23</v>
      </c>
      <c r="D80" s="11">
        <v>790</v>
      </c>
      <c r="E80" s="11">
        <v>174.48</v>
      </c>
      <c r="F80" s="11">
        <v>761.22</v>
      </c>
      <c r="G80" s="11">
        <v>0</v>
      </c>
      <c r="H80" s="11">
        <v>0</v>
      </c>
      <c r="I80" s="11">
        <v>1673.13</v>
      </c>
      <c r="J80" s="11">
        <v>645.86</v>
      </c>
      <c r="K80" s="11">
        <v>995.54</v>
      </c>
      <c r="L80" s="11">
        <v>434.92</v>
      </c>
      <c r="M80" s="11">
        <v>200</v>
      </c>
      <c r="N80" s="11">
        <v>0</v>
      </c>
      <c r="O80" s="11">
        <v>7132.38</v>
      </c>
    </row>
    <row r="81" spans="1:15" ht="15" customHeight="1" x14ac:dyDescent="0.2">
      <c r="A81" s="8" t="s">
        <v>149</v>
      </c>
      <c r="B81" s="9" t="s">
        <v>150</v>
      </c>
      <c r="C81" s="13">
        <f>SUM(C75:C80)</f>
        <v>4682.2299999999996</v>
      </c>
      <c r="D81" s="13">
        <f t="shared" ref="D81:O81" si="7">SUM(D75:D80)</f>
        <v>3986</v>
      </c>
      <c r="E81" s="13">
        <f t="shared" si="7"/>
        <v>4516.4799999999996</v>
      </c>
      <c r="F81" s="13">
        <f t="shared" si="7"/>
        <v>1823.22</v>
      </c>
      <c r="G81" s="13">
        <f t="shared" si="7"/>
        <v>1920</v>
      </c>
      <c r="H81" s="13">
        <f t="shared" si="7"/>
        <v>180</v>
      </c>
      <c r="I81" s="13">
        <f t="shared" si="7"/>
        <v>4766.13</v>
      </c>
      <c r="J81" s="13">
        <f t="shared" si="7"/>
        <v>645.86</v>
      </c>
      <c r="K81" s="13">
        <f t="shared" si="7"/>
        <v>995.54</v>
      </c>
      <c r="L81" s="13">
        <f t="shared" si="7"/>
        <v>1329.92</v>
      </c>
      <c r="M81" s="13">
        <f t="shared" si="7"/>
        <v>1700</v>
      </c>
      <c r="N81" s="13">
        <f t="shared" si="7"/>
        <v>140</v>
      </c>
      <c r="O81" s="13">
        <f t="shared" si="7"/>
        <v>26685.38</v>
      </c>
    </row>
    <row r="82" spans="1:15" ht="15" customHeight="1" x14ac:dyDescent="0.2">
      <c r="A82" s="8"/>
      <c r="B82" s="9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ht="15" customHeight="1" x14ac:dyDescent="0.2">
      <c r="A83" s="8" t="s">
        <v>151</v>
      </c>
      <c r="B83" s="9" t="s">
        <v>152</v>
      </c>
      <c r="C83" s="13">
        <f>SUM(C31+C44+C49+C55+C67+C72+C81)</f>
        <v>7115.52</v>
      </c>
      <c r="D83" s="13">
        <f t="shared" ref="D83:O83" si="8">SUM(D31+D44+D49+D55+D67+D72+D81)</f>
        <v>11363.75</v>
      </c>
      <c r="E83" s="13">
        <f t="shared" si="8"/>
        <v>12668.31</v>
      </c>
      <c r="F83" s="13">
        <f t="shared" si="8"/>
        <v>9407.7899999999991</v>
      </c>
      <c r="G83" s="13">
        <f t="shared" si="8"/>
        <v>17749.25</v>
      </c>
      <c r="H83" s="13">
        <f t="shared" si="8"/>
        <v>9172.4500000000007</v>
      </c>
      <c r="I83" s="13">
        <f t="shared" si="8"/>
        <v>22770.140000000003</v>
      </c>
      <c r="J83" s="13">
        <f t="shared" si="8"/>
        <v>15473.660000000002</v>
      </c>
      <c r="K83" s="13">
        <f t="shared" si="8"/>
        <v>30751.41</v>
      </c>
      <c r="L83" s="13">
        <f t="shared" si="8"/>
        <v>6016.87</v>
      </c>
      <c r="M83" s="13">
        <f t="shared" si="8"/>
        <v>11719.46</v>
      </c>
      <c r="N83" s="13">
        <f t="shared" si="8"/>
        <v>8002.8799999999992</v>
      </c>
      <c r="O83" s="13">
        <f t="shared" si="8"/>
        <v>162211.49</v>
      </c>
    </row>
    <row r="84" spans="1:15" ht="15" customHeight="1" thickBot="1" x14ac:dyDescent="0.25">
      <c r="A84" s="8"/>
      <c r="B84" s="9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15" customHeight="1" thickBot="1" x14ac:dyDescent="0.25">
      <c r="A85" s="8" t="s">
        <v>153</v>
      </c>
      <c r="B85" s="9" t="s">
        <v>154</v>
      </c>
      <c r="C85" s="17">
        <f>SUM(C25-C83)</f>
        <v>16866.829999999998</v>
      </c>
      <c r="D85" s="17">
        <f t="shared" ref="D85:O85" si="9">SUM(D25-D83)</f>
        <v>12114.16</v>
      </c>
      <c r="E85" s="17">
        <f t="shared" si="9"/>
        <v>12030.03</v>
      </c>
      <c r="F85" s="17">
        <f t="shared" si="9"/>
        <v>15097.210000000001</v>
      </c>
      <c r="G85" s="17">
        <f t="shared" si="9"/>
        <v>6850.75</v>
      </c>
      <c r="H85" s="17">
        <f t="shared" si="9"/>
        <v>15297.55</v>
      </c>
      <c r="I85" s="17">
        <f t="shared" si="9"/>
        <v>2519.0799999999981</v>
      </c>
      <c r="J85" s="17">
        <f t="shared" si="9"/>
        <v>6985.1999999999989</v>
      </c>
      <c r="K85" s="17">
        <f t="shared" si="9"/>
        <v>-8572.0600000000013</v>
      </c>
      <c r="L85" s="17">
        <f t="shared" si="9"/>
        <v>17719.260000000002</v>
      </c>
      <c r="M85" s="17">
        <f t="shared" si="9"/>
        <v>10572.690000000002</v>
      </c>
      <c r="N85" s="17">
        <f t="shared" si="9"/>
        <v>15946.960000000001</v>
      </c>
      <c r="O85" s="17">
        <f t="shared" si="9"/>
        <v>123427.66000000003</v>
      </c>
    </row>
    <row r="86" spans="1:15" ht="13.5" thickTop="1" x14ac:dyDescent="0.2"/>
  </sheetData>
  <mergeCells count="4">
    <mergeCell ref="A1:O1"/>
    <mergeCell ref="A2:O2"/>
    <mergeCell ref="A3:O3"/>
    <mergeCell ref="A4:O4"/>
  </mergeCells>
  <pageMargins left="0.7" right="0.7" top="0.7" bottom="0.7" header="0.5" footer="0.5"/>
  <pageSetup paperSize="5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 Statement-Uptown Villas</vt:lpstr>
      <vt:lpstr>'T-12 Statement-Uptown Villas'!Print_Titles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Escue, Bishop</dc:creator>
  <cp:lastModifiedBy>Escue, Bishop</cp:lastModifiedBy>
  <dcterms:created xsi:type="dcterms:W3CDTF">2026-04-08T18:38:38Z</dcterms:created>
  <dcterms:modified xsi:type="dcterms:W3CDTF">2026-04-08T18:44:07Z</dcterms:modified>
</cp:coreProperties>
</file>